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УДН\Desktop\"/>
    </mc:Choice>
  </mc:AlternateContent>
  <bookViews>
    <workbookView xWindow="0" yWindow="0" windowWidth="24480" windowHeight="99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K7" i="1"/>
  <c r="K8" i="1"/>
  <c r="K9" i="1"/>
  <c r="K10" i="1"/>
  <c r="K11" i="1"/>
  <c r="K12" i="1"/>
  <c r="K13" i="1"/>
  <c r="K14" i="1"/>
  <c r="K15" i="1"/>
  <c r="K6" i="1"/>
  <c r="J16" i="1"/>
  <c r="J7" i="1"/>
  <c r="J8" i="1"/>
  <c r="J9" i="1"/>
  <c r="J10" i="1"/>
  <c r="J11" i="1"/>
  <c r="J12" i="1"/>
  <c r="J13" i="1"/>
  <c r="J14" i="1"/>
  <c r="J15" i="1"/>
  <c r="J6" i="1"/>
  <c r="G9" i="1"/>
  <c r="G10" i="1"/>
  <c r="G11" i="1"/>
  <c r="G12" i="1"/>
  <c r="G13" i="1"/>
  <c r="G14" i="1"/>
  <c r="G15" i="1"/>
  <c r="H3" i="1"/>
  <c r="G3" i="1"/>
  <c r="G8" i="1"/>
  <c r="G7" i="1"/>
  <c r="G6" i="1"/>
  <c r="I3" i="1" l="1"/>
</calcChain>
</file>

<file path=xl/sharedStrings.xml><?xml version="1.0" encoding="utf-8"?>
<sst xmlns="http://schemas.openxmlformats.org/spreadsheetml/2006/main" count="15" uniqueCount="15">
  <si>
    <t>Р, %</t>
  </si>
  <si>
    <t>а, мг</t>
  </si>
  <si>
    <t>S1</t>
  </si>
  <si>
    <t>S2</t>
  </si>
  <si>
    <t>S3</t>
  </si>
  <si>
    <t>Sср</t>
  </si>
  <si>
    <t>SD</t>
  </si>
  <si>
    <t>RSD,%</t>
  </si>
  <si>
    <t xml:space="preserve">СО  </t>
  </si>
  <si>
    <t>Долутегравир</t>
  </si>
  <si>
    <t>X,мг/табл</t>
  </si>
  <si>
    <t>среднее</t>
  </si>
  <si>
    <t>s</t>
  </si>
  <si>
    <t>X, %</t>
  </si>
  <si>
    <t>AV=2.4*s+(98.5-96)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</si>
</sst>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0" fontId="0" fillId="0" borderId="7" xfId="0" applyBorder="1"/>
    <xf numFmtId="0" fontId="0" fillId="0" borderId="7" xfId="0" applyFill="1" applyBorder="1"/>
    <xf numFmtId="2" fontId="0" fillId="0" borderId="7" xfId="0" applyNumberFormat="1" applyBorder="1"/>
    <xf numFmtId="164" fontId="0" fillId="0" borderId="0" xfId="0" applyNumberFormat="1" applyFill="1" applyBorder="1"/>
    <xf numFmtId="0" fontId="0" fillId="0" borderId="9" xfId="0" applyBorder="1"/>
    <xf numFmtId="0" fontId="0" fillId="0" borderId="9" xfId="0" applyFill="1" applyBorder="1"/>
    <xf numFmtId="0" fontId="1" fillId="0" borderId="2" xfId="0" applyFont="1" applyFill="1" applyBorder="1"/>
    <xf numFmtId="2" fontId="0" fillId="0" borderId="2" xfId="0" applyNumberFormat="1" applyBorder="1"/>
    <xf numFmtId="2" fontId="0" fillId="0" borderId="3" xfId="0" applyNumberFormat="1" applyFill="1" applyBorder="1"/>
    <xf numFmtId="2" fontId="0" fillId="0" borderId="5" xfId="0" applyNumberFormat="1" applyFill="1" applyBorder="1"/>
    <xf numFmtId="0" fontId="0" fillId="0" borderId="4" xfId="0" applyFill="1" applyBorder="1"/>
    <xf numFmtId="0" fontId="0" fillId="0" borderId="6" xfId="0" applyFill="1" applyBorder="1"/>
    <xf numFmtId="2" fontId="0" fillId="0" borderId="8" xfId="0" applyNumberFormat="1" applyFill="1" applyBorder="1"/>
    <xf numFmtId="2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M19" sqref="M19"/>
    </sheetView>
  </sheetViews>
  <sheetFormatPr defaultRowHeight="15" x14ac:dyDescent="0.25"/>
  <cols>
    <col min="1" max="1" width="18.42578125" customWidth="1"/>
    <col min="9" max="9" width="17.5703125" customWidth="1"/>
    <col min="10" max="10" width="10.5703125" customWidth="1"/>
  </cols>
  <sheetData>
    <row r="1" spans="1:11" x14ac:dyDescent="0.25">
      <c r="A1" s="5" t="s">
        <v>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10</v>
      </c>
      <c r="K1" s="6" t="s">
        <v>13</v>
      </c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6"/>
    </row>
    <row r="3" spans="1:11" x14ac:dyDescent="0.25">
      <c r="A3" s="5" t="s">
        <v>8</v>
      </c>
      <c r="B3" s="6">
        <v>100</v>
      </c>
      <c r="C3" s="5">
        <v>50</v>
      </c>
      <c r="D3" s="12">
        <v>3918</v>
      </c>
      <c r="E3" s="13">
        <v>3899.6</v>
      </c>
      <c r="F3" s="13">
        <v>3894.4</v>
      </c>
      <c r="G3" s="7">
        <f>AVERAGE(D3:F4)</f>
        <v>3908.0800000000004</v>
      </c>
      <c r="H3" s="7">
        <f>STDEV(D3:F4)</f>
        <v>10.512468787111814</v>
      </c>
      <c r="I3" s="7">
        <f t="shared" ref="I3" si="0">H3/G3*100</f>
        <v>0.26899318302367947</v>
      </c>
      <c r="J3" s="6"/>
      <c r="K3" s="6"/>
    </row>
    <row r="4" spans="1:11" x14ac:dyDescent="0.25">
      <c r="A4" s="5"/>
      <c r="B4" s="6"/>
      <c r="C4" s="5"/>
      <c r="D4" s="12">
        <v>3912</v>
      </c>
      <c r="E4" s="13">
        <v>3916.4</v>
      </c>
      <c r="F4" s="13"/>
      <c r="G4" s="7"/>
      <c r="H4" s="7"/>
      <c r="I4" s="7"/>
      <c r="J4" s="6"/>
      <c r="K4" s="6"/>
    </row>
    <row r="5" spans="1:11" ht="15.75" thickBot="1" x14ac:dyDescent="0.3">
      <c r="A5" s="5"/>
      <c r="B5" s="5"/>
      <c r="C5" s="5"/>
      <c r="D5" s="6"/>
      <c r="E5" s="6"/>
      <c r="F5" s="6"/>
      <c r="G5" s="7"/>
      <c r="H5" s="7"/>
      <c r="I5" s="7"/>
      <c r="J5" s="6"/>
      <c r="K5" s="6"/>
    </row>
    <row r="6" spans="1:11" x14ac:dyDescent="0.25">
      <c r="A6" s="1">
        <v>1</v>
      </c>
      <c r="B6" s="2"/>
      <c r="C6" s="2"/>
      <c r="D6" s="3">
        <v>3826.2</v>
      </c>
      <c r="E6" s="3"/>
      <c r="F6" s="14"/>
      <c r="G6" s="15">
        <f t="shared" ref="G6:G15" si="1">AVERAGE(D6:F6)</f>
        <v>3826.2</v>
      </c>
      <c r="H6" s="15"/>
      <c r="I6" s="15"/>
      <c r="J6" s="16">
        <f>(G6*$C$3*$B$3*100*25)/($G$3*100*25*100)</f>
        <v>48.952426767108136</v>
      </c>
      <c r="K6" s="11">
        <f>J6*100/50</f>
        <v>97.904853534216272</v>
      </c>
    </row>
    <row r="7" spans="1:11" x14ac:dyDescent="0.25">
      <c r="A7" s="4">
        <v>2</v>
      </c>
      <c r="B7" s="5"/>
      <c r="C7" s="5"/>
      <c r="D7" s="6">
        <v>3734.7</v>
      </c>
      <c r="E7" s="6"/>
      <c r="F7" s="6"/>
      <c r="G7" s="7">
        <f t="shared" si="1"/>
        <v>3734.7</v>
      </c>
      <c r="H7" s="7"/>
      <c r="I7" s="7"/>
      <c r="J7" s="17">
        <f t="shared" ref="J7:J15" si="2">(G7*$C$3*$B$3*100*25)/($G$3*100*25*100)</f>
        <v>47.781775193957124</v>
      </c>
      <c r="K7" s="11">
        <f t="shared" ref="K7:K15" si="3">J7*100/50</f>
        <v>95.563550387914262</v>
      </c>
    </row>
    <row r="8" spans="1:11" x14ac:dyDescent="0.25">
      <c r="A8" s="4">
        <v>3</v>
      </c>
      <c r="B8" s="5"/>
      <c r="C8" s="5"/>
      <c r="D8" s="6">
        <v>3781.5</v>
      </c>
      <c r="E8" s="6"/>
      <c r="F8" s="6"/>
      <c r="G8" s="7">
        <f t="shared" si="1"/>
        <v>3781.5</v>
      </c>
      <c r="H8" s="7"/>
      <c r="I8" s="7"/>
      <c r="J8" s="17">
        <f t="shared" si="2"/>
        <v>48.380534687109773</v>
      </c>
      <c r="K8" s="11">
        <f t="shared" si="3"/>
        <v>96.761069374219545</v>
      </c>
    </row>
    <row r="9" spans="1:11" x14ac:dyDescent="0.25">
      <c r="A9" s="18">
        <v>4</v>
      </c>
      <c r="B9" s="5"/>
      <c r="C9" s="5"/>
      <c r="D9" s="6">
        <v>3726.6</v>
      </c>
      <c r="E9" s="5"/>
      <c r="F9" s="5"/>
      <c r="G9" s="7">
        <f t="shared" si="1"/>
        <v>3726.6</v>
      </c>
      <c r="H9" s="5"/>
      <c r="I9" s="5"/>
      <c r="J9" s="17">
        <f t="shared" si="2"/>
        <v>47.678143743219167</v>
      </c>
      <c r="K9" s="11">
        <f t="shared" si="3"/>
        <v>95.356287486438347</v>
      </c>
    </row>
    <row r="10" spans="1:11" x14ac:dyDescent="0.25">
      <c r="A10" s="18">
        <v>5</v>
      </c>
      <c r="B10" s="5"/>
      <c r="C10" s="5"/>
      <c r="D10" s="6">
        <v>3819.7</v>
      </c>
      <c r="E10" s="5"/>
      <c r="F10" s="5"/>
      <c r="G10" s="7">
        <f t="shared" si="1"/>
        <v>3819.7</v>
      </c>
      <c r="H10" s="5"/>
      <c r="I10" s="5"/>
      <c r="J10" s="17">
        <f t="shared" si="2"/>
        <v>48.869265726392484</v>
      </c>
      <c r="K10" s="11">
        <f t="shared" si="3"/>
        <v>97.738531452784969</v>
      </c>
    </row>
    <row r="11" spans="1:11" x14ac:dyDescent="0.25">
      <c r="A11" s="18">
        <v>6</v>
      </c>
      <c r="B11" s="5"/>
      <c r="C11" s="5"/>
      <c r="D11" s="6">
        <v>3737.5</v>
      </c>
      <c r="E11" s="5"/>
      <c r="F11" s="5"/>
      <c r="G11" s="7">
        <f t="shared" si="1"/>
        <v>3737.5</v>
      </c>
      <c r="H11" s="5"/>
      <c r="I11" s="5"/>
      <c r="J11" s="17">
        <f t="shared" si="2"/>
        <v>47.817598411496171</v>
      </c>
      <c r="K11" s="11">
        <f t="shared" si="3"/>
        <v>95.635196822992341</v>
      </c>
    </row>
    <row r="12" spans="1:11" x14ac:dyDescent="0.25">
      <c r="A12" s="18">
        <v>7</v>
      </c>
      <c r="B12" s="5"/>
      <c r="C12" s="5"/>
      <c r="D12" s="6">
        <v>3745.1</v>
      </c>
      <c r="E12" s="5"/>
      <c r="F12" s="5"/>
      <c r="G12" s="7">
        <f t="shared" si="1"/>
        <v>3745.1</v>
      </c>
      <c r="H12" s="5"/>
      <c r="I12" s="5"/>
      <c r="J12" s="17">
        <f t="shared" si="2"/>
        <v>47.914832859102155</v>
      </c>
      <c r="K12" s="11">
        <f t="shared" si="3"/>
        <v>95.829665718204311</v>
      </c>
    </row>
    <row r="13" spans="1:11" x14ac:dyDescent="0.25">
      <c r="A13" s="18">
        <v>8</v>
      </c>
      <c r="B13" s="5"/>
      <c r="C13" s="5"/>
      <c r="D13" s="6">
        <v>3811.3</v>
      </c>
      <c r="E13" s="5"/>
      <c r="F13" s="5"/>
      <c r="G13" s="7">
        <f t="shared" si="1"/>
        <v>3811.3</v>
      </c>
      <c r="H13" s="5"/>
      <c r="I13" s="5"/>
      <c r="J13" s="17">
        <f t="shared" si="2"/>
        <v>48.761796073775344</v>
      </c>
      <c r="K13" s="11">
        <f t="shared" si="3"/>
        <v>97.523592147550687</v>
      </c>
    </row>
    <row r="14" spans="1:11" x14ac:dyDescent="0.25">
      <c r="A14" s="18">
        <v>9</v>
      </c>
      <c r="B14" s="5"/>
      <c r="C14" s="5"/>
      <c r="D14" s="6">
        <v>3612.4</v>
      </c>
      <c r="E14" s="5"/>
      <c r="F14" s="5"/>
      <c r="G14" s="7">
        <f t="shared" si="1"/>
        <v>3612.4</v>
      </c>
      <c r="H14" s="5"/>
      <c r="I14" s="5"/>
      <c r="J14" s="17">
        <f t="shared" si="2"/>
        <v>46.217068227876595</v>
      </c>
      <c r="K14" s="11">
        <f t="shared" si="3"/>
        <v>92.43413645575319</v>
      </c>
    </row>
    <row r="15" spans="1:11" ht="15.75" thickBot="1" x14ac:dyDescent="0.3">
      <c r="A15" s="19">
        <v>10</v>
      </c>
      <c r="B15" s="8"/>
      <c r="C15" s="8"/>
      <c r="D15" s="9">
        <v>3742.5</v>
      </c>
      <c r="E15" s="8"/>
      <c r="F15" s="8"/>
      <c r="G15" s="10">
        <f t="shared" si="1"/>
        <v>3742.5</v>
      </c>
      <c r="H15" s="8"/>
      <c r="I15" s="8"/>
      <c r="J15" s="20">
        <f t="shared" si="2"/>
        <v>47.881568442815897</v>
      </c>
      <c r="K15" s="11">
        <f t="shared" si="3"/>
        <v>95.763136885631795</v>
      </c>
    </row>
    <row r="16" spans="1:11" x14ac:dyDescent="0.25">
      <c r="I16" t="s">
        <v>11</v>
      </c>
      <c r="J16" s="21">
        <f>AVERAGE(J6:J15)</f>
        <v>48.025501013285279</v>
      </c>
      <c r="K16" s="21">
        <f>AVERAGE(K6:K15)</f>
        <v>96.051002026570558</v>
      </c>
    </row>
    <row r="17" spans="9:11" x14ac:dyDescent="0.25">
      <c r="I17" t="s">
        <v>12</v>
      </c>
      <c r="K17" s="11">
        <f>_xlfn.STDEV.S(K6:K15)</f>
        <v>1.6008311139009719</v>
      </c>
    </row>
    <row r="18" spans="9:11" x14ac:dyDescent="0.25">
      <c r="I18" t="s">
        <v>14</v>
      </c>
      <c r="K18" s="22">
        <f>2.4*K17+2.5</f>
        <v>6.3419946733623327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РУДН</dc:creator>
  <cp:lastModifiedBy>РУДН</cp:lastModifiedBy>
  <dcterms:created xsi:type="dcterms:W3CDTF">2019-08-07T16:07:53Z</dcterms:created>
  <dcterms:modified xsi:type="dcterms:W3CDTF">2019-08-08T15:22:08Z</dcterms:modified>
</cp:coreProperties>
</file>